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Data\Keilev\Рабочий стол\ПРОГНОЗ ПОСТУПЛЕНИЙ\Прогноз на 2026-2028гг\"/>
    </mc:Choice>
  </mc:AlternateContent>
  <bookViews>
    <workbookView xWindow="480" yWindow="255" windowWidth="18195" windowHeight="11640"/>
  </bookViews>
  <sheets>
    <sheet name="неналоговые и гос.пошлина" sheetId="4" r:id="rId1"/>
  </sheets>
  <definedNames>
    <definedName name="_xlnm.Print_Titles" localSheetId="0">'неналоговые и гос.пошлина'!$7:$9</definedName>
    <definedName name="_xlnm.Print_Area" localSheetId="0">'неналоговые и гос.пошлина'!$A$1:$P$33</definedName>
  </definedNames>
  <calcPr calcId="162913"/>
</workbook>
</file>

<file path=xl/calcChain.xml><?xml version="1.0" encoding="utf-8"?>
<calcChain xmlns="http://schemas.openxmlformats.org/spreadsheetml/2006/main">
  <c r="E19" i="4" l="1"/>
  <c r="E20" i="4"/>
  <c r="D20" i="4" l="1"/>
  <c r="O20" i="4" l="1"/>
  <c r="M20" i="4"/>
  <c r="K20" i="4"/>
  <c r="I20" i="4"/>
  <c r="H20" i="4"/>
  <c r="G20" i="4"/>
  <c r="J11" i="4"/>
  <c r="J12" i="4"/>
  <c r="J13" i="4"/>
  <c r="J14" i="4"/>
  <c r="J15" i="4"/>
  <c r="J16" i="4"/>
  <c r="J17" i="4"/>
  <c r="J10" i="4"/>
  <c r="L18" i="4" l="1"/>
  <c r="L11" i="4" l="1"/>
  <c r="L12" i="4"/>
  <c r="L14" i="4"/>
  <c r="L15" i="4"/>
  <c r="L16" i="4"/>
  <c r="L17" i="4"/>
  <c r="P14" i="4" l="1"/>
  <c r="P15" i="4"/>
  <c r="P17" i="4"/>
  <c r="P18" i="4"/>
  <c r="N14" i="4"/>
  <c r="N15" i="4"/>
  <c r="N17" i="4"/>
  <c r="N18" i="4"/>
  <c r="P10" i="4"/>
  <c r="N10" i="4"/>
  <c r="L10" i="4"/>
  <c r="F15" i="4" l="1"/>
  <c r="F14" i="4"/>
  <c r="F12" i="4"/>
  <c r="F13" i="4"/>
  <c r="F11" i="4"/>
  <c r="F16" i="4"/>
  <c r="F17" i="4"/>
  <c r="F10" i="4"/>
</calcChain>
</file>

<file path=xl/sharedStrings.xml><?xml version="1.0" encoding="utf-8"?>
<sst xmlns="http://schemas.openxmlformats.org/spreadsheetml/2006/main" count="54" uniqueCount="54">
  <si>
    <t>№ п/п</t>
  </si>
  <si>
    <t>удельный вес (гр.1/гр.2*100) %</t>
  </si>
  <si>
    <t>тыс. рублей</t>
  </si>
  <si>
    <t>ИТОГО по коду доходов</t>
  </si>
  <si>
    <t>(наименование главного администратора доходов областного бюджета Новосибирской области)</t>
  </si>
  <si>
    <t>Оценка</t>
  </si>
  <si>
    <t>Прогноз</t>
  </si>
  <si>
    <t>Прогноз поступлений администрируемых доходов в областной бюджет Новосибирской области на очередной финансовый год и плановый период</t>
  </si>
  <si>
    <t>…</t>
  </si>
  <si>
    <t>Факт</t>
  </si>
  <si>
    <t>Темп роста (гр.6/гр.2), %</t>
  </si>
  <si>
    <t>Темп роста (гр.8/гр.6), %</t>
  </si>
  <si>
    <t>Темп роста (гр.10/гр.8),%</t>
  </si>
  <si>
    <t>Темп роста (гр.12/гр.10), %</t>
  </si>
  <si>
    <t>Код доходов</t>
  </si>
  <si>
    <t>Наименование дохода</t>
  </si>
  <si>
    <t>Приложение</t>
  </si>
  <si>
    <t xml:space="preserve">                                             (подпись)                                                    (расшифровка подписи)</t>
  </si>
  <si>
    <t xml:space="preserve">                                            (подпись)                                                    (расшифровка подписи Ф.И.О.)</t>
  </si>
  <si>
    <t>Контактный телефон:</t>
  </si>
  <si>
    <t>2026 год</t>
  </si>
  <si>
    <t>2027 год</t>
  </si>
  <si>
    <t>факт 5 месяцев 2024 года</t>
  </si>
  <si>
    <t xml:space="preserve">план на 2025 год </t>
  </si>
  <si>
    <t>факт 5 месяцев 2025 года</t>
  </si>
  <si>
    <t>ожид. поступ. 2025 года</t>
  </si>
  <si>
    <t>2028 год</t>
  </si>
  <si>
    <t>СПРАВОЧНО: Информация о доходах государственных казенных учреждений Новосибирской области от оказания платных услуг для отражения соответствующих плановых назначений в расходной части бюджета на 2026-2028 годы в соответствии с Постановлением Правительства НСО от 29.01.2019 № 11-п</t>
  </si>
  <si>
    <t>"_____" ____________________ 2025 г.</t>
  </si>
  <si>
    <t>факт 2024 года</t>
  </si>
  <si>
    <t>Министерство промышленности, торговли и развития предпринимательства Новосибирской области</t>
  </si>
  <si>
    <r>
      <t xml:space="preserve">Руководитель _______________________    </t>
    </r>
    <r>
      <rPr>
        <u/>
        <sz val="10"/>
        <color theme="1"/>
        <rFont val="Times New Roman"/>
        <family val="1"/>
        <charset val="204"/>
      </rPr>
      <t>Рягузов Денис Евгеньевич</t>
    </r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</si>
  <si>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</si>
  <si>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 xml:space="preserve">026 1 08 07082 01 0000 110 </t>
  </si>
  <si>
    <t>Прочие доходы от компенсации затрат бюджетов субъектов Российской Федерации</t>
  </si>
  <si>
    <t xml:space="preserve">026 1 13 02992 02 0000 130 </t>
  </si>
  <si>
    <t xml:space="preserve">026 1 16 01142 01 0000 140 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</si>
  <si>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</si>
  <si>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</si>
  <si>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026 1 16 01143 01 0000 140 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</si>
  <si>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</t>
  </si>
  <si>
    <t xml:space="preserve">026 1 16 07090 02 0000 140 </t>
  </si>
  <si>
    <t>026 1 16 07010 02 0000 140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</si>
  <si>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</si>
  <si>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субъектов Российской Федерации)</t>
  </si>
  <si>
    <t xml:space="preserve">026 1 16 10100 02 0000 140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</si>
  <si>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</t>
  </si>
  <si>
    <t xml:space="preserve">026 1 16 10122 01 0000 140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</si>
  <si>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</si>
  <si>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026 1 16 01153 01 0000 140 </t>
  </si>
  <si>
    <t>238-61-66</t>
  </si>
  <si>
    <r>
      <t xml:space="preserve">Исполнитель _______________________                                                      </t>
    </r>
    <r>
      <rPr>
        <u/>
        <sz val="10"/>
        <color theme="1"/>
        <rFont val="Times New Roman"/>
        <family val="1"/>
        <charset val="204"/>
      </rPr>
      <t>Кейль Е.В.</t>
    </r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</si>
  <si>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исполнительной власти Российской Федерации, включенных в соответствующие перечни, утвержденные высшими должностными лицами (руководителями высших исполнительных органов государственной власти) субъектов Российской Федерации» ожидаемый объем поступлений определяется методом прямого расчета</t>
  </si>
  <si>
    <t xml:space="preserve">026 1 16 01205 01 0000 140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</si>
</sst>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2" borderId="1" applyNumberFormat="0">
      <alignment horizontal="right" vertical="top"/>
    </xf>
    <xf numFmtId="49" fontId="4" fillId="3" borderId="1">
      <alignment horizontal="left" vertical="top"/>
    </xf>
    <xf numFmtId="49" fontId="5" fillId="0" borderId="1">
      <alignment horizontal="left" vertical="top"/>
    </xf>
    <xf numFmtId="0" fontId="4" fillId="4" borderId="1">
      <alignment horizontal="left" vertical="top" wrapText="1"/>
    </xf>
    <xf numFmtId="0" fontId="5" fillId="0" borderId="1">
      <alignment horizontal="left" vertical="top" wrapText="1"/>
    </xf>
    <xf numFmtId="0" fontId="4" fillId="5" borderId="1">
      <alignment horizontal="left" vertical="top" wrapText="1"/>
    </xf>
    <xf numFmtId="0" fontId="4" fillId="6" borderId="1">
      <alignment horizontal="left" vertical="top" wrapText="1"/>
    </xf>
    <xf numFmtId="0" fontId="4" fillId="7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6" fillId="0" borderId="0">
      <alignment horizontal="left" vertical="top"/>
    </xf>
    <xf numFmtId="0" fontId="3" fillId="0" borderId="0"/>
    <xf numFmtId="0" fontId="4" fillId="4" borderId="2" applyNumberFormat="0">
      <alignment horizontal="right" vertical="top"/>
    </xf>
    <xf numFmtId="0" fontId="4" fillId="5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6" borderId="2" applyNumberFormat="0">
      <alignment horizontal="right" vertical="top"/>
    </xf>
    <xf numFmtId="0" fontId="4" fillId="0" borderId="1" applyNumberFormat="0">
      <alignment horizontal="right" vertical="top"/>
    </xf>
    <xf numFmtId="49" fontId="7" fillId="9" borderId="1">
      <alignment horizontal="left" vertical="top" wrapText="1"/>
    </xf>
    <xf numFmtId="49" fontId="8" fillId="0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</cellStyleXfs>
  <cellXfs count="58">
    <xf numFmtId="0" fontId="0" fillId="0" borderId="0" xfId="0"/>
    <xf numFmtId="0" fontId="0" fillId="0" borderId="0" xfId="0"/>
    <xf numFmtId="164" fontId="1" fillId="10" borderId="1" xfId="14" applyNumberFormat="1" applyFont="1" applyFill="1" applyBorder="1" applyAlignment="1">
      <alignment horizontal="right" vertical="center" wrapText="1"/>
    </xf>
    <xf numFmtId="0" fontId="1" fillId="0" borderId="0" xfId="14" applyFont="1" applyAlignment="1">
      <alignment horizontal="left" vertical="center" wrapText="1"/>
    </xf>
    <xf numFmtId="164" fontId="2" fillId="11" borderId="1" xfId="14" applyNumberFormat="1" applyFont="1" applyFill="1" applyBorder="1" applyAlignment="1">
      <alignment horizontal="right" vertical="center" wrapText="1"/>
    </xf>
    <xf numFmtId="164" fontId="2" fillId="11" borderId="1" xfId="14" applyNumberFormat="1" applyFont="1" applyFill="1" applyBorder="1" applyAlignment="1">
      <alignment horizontal="right"/>
    </xf>
    <xf numFmtId="0" fontId="0" fillId="0" borderId="0" xfId="0" applyFill="1" applyBorder="1"/>
    <xf numFmtId="0" fontId="11" fillId="0" borderId="0" xfId="0" applyFont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10" fillId="0" borderId="0" xfId="0" applyFont="1" applyBorder="1" applyAlignment="1">
      <alignment horizontal="center" wrapText="1"/>
    </xf>
    <xf numFmtId="0" fontId="1" fillId="0" borderId="0" xfId="14" applyFont="1" applyFill="1" applyBorder="1" applyAlignment="1">
      <alignment horizontal="center" vertical="center" wrapText="1"/>
    </xf>
    <xf numFmtId="164" fontId="1" fillId="0" borderId="0" xfId="14" applyNumberFormat="1" applyFont="1" applyFill="1" applyBorder="1" applyAlignment="1">
      <alignment horizontal="right" vertical="center" wrapText="1"/>
    </xf>
    <xf numFmtId="164" fontId="2" fillId="0" borderId="0" xfId="14" applyNumberFormat="1" applyFont="1" applyFill="1" applyBorder="1" applyAlignment="1">
      <alignment horizontal="right" vertical="center" wrapText="1"/>
    </xf>
    <xf numFmtId="165" fontId="1" fillId="10" borderId="1" xfId="14" applyNumberFormat="1" applyFont="1" applyFill="1" applyBorder="1" applyAlignment="1">
      <alignment horizontal="right" vertical="center" wrapText="1"/>
    </xf>
    <xf numFmtId="165" fontId="2" fillId="11" borderId="1" xfId="14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4" fontId="1" fillId="0" borderId="1" xfId="14" applyNumberFormat="1" applyFont="1" applyFill="1" applyBorder="1" applyAlignment="1">
      <alignment horizontal="right" vertical="center" wrapText="1"/>
    </xf>
    <xf numFmtId="0" fontId="10" fillId="0" borderId="0" xfId="0" applyFont="1"/>
    <xf numFmtId="0" fontId="2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9" fillId="0" borderId="0" xfId="0" applyFont="1"/>
    <xf numFmtId="49" fontId="9" fillId="0" borderId="0" xfId="0" applyNumberFormat="1" applyFont="1"/>
    <xf numFmtId="0" fontId="1" fillId="0" borderId="1" xfId="14" applyFont="1" applyBorder="1" applyAlignment="1">
      <alignment horizontal="center" vertical="center" wrapText="1"/>
    </xf>
    <xf numFmtId="164" fontId="2" fillId="12" borderId="1" xfId="14" applyNumberFormat="1" applyFont="1" applyFill="1" applyBorder="1" applyAlignment="1">
      <alignment horizontal="right" vertical="center" wrapText="1"/>
    </xf>
    <xf numFmtId="164" fontId="2" fillId="12" borderId="1" xfId="14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1" xfId="14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164" fontId="1" fillId="13" borderId="1" xfId="14" applyNumberFormat="1" applyFont="1" applyFill="1" applyBorder="1" applyAlignment="1">
      <alignment horizontal="right" vertical="center" wrapText="1"/>
    </xf>
    <xf numFmtId="165" fontId="1" fillId="13" borderId="1" xfId="14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13" borderId="1" xfId="0" applyFont="1" applyFill="1" applyBorder="1" applyAlignment="1">
      <alignment wrapText="1"/>
    </xf>
    <xf numFmtId="49" fontId="1" fillId="13" borderId="1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wrapText="1"/>
    </xf>
    <xf numFmtId="165" fontId="1" fillId="0" borderId="1" xfId="14" applyNumberFormat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Border="1" applyAlignment="1">
      <alignment horizontal="right" wrapText="1"/>
    </xf>
    <xf numFmtId="0" fontId="2" fillId="11" borderId="3" xfId="0" applyFont="1" applyFill="1" applyBorder="1" applyAlignment="1">
      <alignment wrapText="1"/>
    </xf>
    <xf numFmtId="0" fontId="2" fillId="11" borderId="5" xfId="0" applyFont="1" applyFill="1" applyBorder="1" applyAlignment="1">
      <alignment wrapText="1"/>
    </xf>
    <xf numFmtId="0" fontId="8" fillId="0" borderId="4" xfId="0" applyFont="1" applyBorder="1" applyAlignment="1">
      <alignment wrapText="1"/>
    </xf>
    <xf numFmtId="0" fontId="18" fillId="0" borderId="1" xfId="0" applyFont="1" applyBorder="1" applyAlignment="1">
      <alignment horizontal="left" vertical="top" wrapText="1"/>
    </xf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colors>
    <mruColors>
      <color rgb="FFF8F8F8"/>
      <color rgb="FFEEEEEE"/>
      <color rgb="FFADB1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tabSelected="1" view="pageBreakPreview" topLeftCell="A18" zoomScaleNormal="100" zoomScaleSheetLayoutView="100" workbookViewId="0">
      <selection activeCell="E10" sqref="E10:E19"/>
    </sheetView>
  </sheetViews>
  <sheetFormatPr defaultRowHeight="15" x14ac:dyDescent="0.25"/>
  <cols>
    <col min="1" max="1" width="3.85546875" style="1" customWidth="1"/>
    <col min="2" max="2" width="39.5703125" style="1" customWidth="1"/>
    <col min="3" max="3" width="18.140625" style="1" customWidth="1"/>
    <col min="4" max="5" width="11.7109375" style="1" customWidth="1"/>
    <col min="6" max="6" width="12.7109375" style="1" customWidth="1"/>
    <col min="7" max="7" width="12.7109375" style="9" customWidth="1"/>
    <col min="8" max="8" width="12.7109375" style="1" customWidth="1"/>
    <col min="9" max="9" width="11.7109375" style="1" customWidth="1"/>
    <col min="10" max="10" width="11.7109375" style="9" customWidth="1"/>
    <col min="11" max="11" width="11.7109375" style="1" customWidth="1"/>
    <col min="12" max="12" width="11.7109375" style="9" customWidth="1"/>
    <col min="13" max="13" width="11.7109375" style="1" customWidth="1"/>
    <col min="14" max="14" width="11.7109375" style="9" customWidth="1"/>
    <col min="15" max="15" width="11.7109375" style="1" customWidth="1"/>
    <col min="16" max="16" width="16.140625" style="1" customWidth="1"/>
    <col min="17" max="17" width="11.7109375" style="1" customWidth="1"/>
    <col min="18" max="16384" width="9.140625" style="1"/>
  </cols>
  <sheetData>
    <row r="1" spans="1:29" s="9" customFormat="1" x14ac:dyDescent="0.25">
      <c r="P1" s="26" t="s">
        <v>16</v>
      </c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</row>
    <row r="2" spans="1:29" ht="39.75" customHeight="1" x14ac:dyDescent="0.25">
      <c r="A2" s="46" t="s">
        <v>7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20"/>
      <c r="R2" s="20"/>
    </row>
    <row r="3" spans="1:29" ht="15" customHeight="1" x14ac:dyDescent="0.25">
      <c r="M3" s="12"/>
      <c r="N3" s="12"/>
    </row>
    <row r="4" spans="1:29" s="9" customFormat="1" ht="15" customHeight="1" x14ac:dyDescent="0.25">
      <c r="B4" s="47" t="s">
        <v>30</v>
      </c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19"/>
    </row>
    <row r="5" spans="1:29" s="9" customFormat="1" ht="15" customHeight="1" x14ac:dyDescent="0.25">
      <c r="B5" s="51" t="s">
        <v>4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18"/>
      <c r="Q5" s="18"/>
    </row>
    <row r="6" spans="1:29" s="9" customFormat="1" ht="15" customHeight="1" x14ac:dyDescent="0.25">
      <c r="B6" s="21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53" t="s">
        <v>2</v>
      </c>
      <c r="O6" s="53"/>
      <c r="P6" s="53"/>
      <c r="Q6" s="22"/>
    </row>
    <row r="7" spans="1:29" s="9" customFormat="1" ht="15" customHeight="1" x14ac:dyDescent="0.25">
      <c r="A7" s="48" t="s">
        <v>0</v>
      </c>
      <c r="B7" s="48" t="s">
        <v>15</v>
      </c>
      <c r="C7" s="48" t="s">
        <v>14</v>
      </c>
      <c r="D7" s="49" t="s">
        <v>9</v>
      </c>
      <c r="E7" s="49"/>
      <c r="F7" s="49"/>
      <c r="G7" s="49"/>
      <c r="H7" s="49"/>
      <c r="I7" s="49" t="s">
        <v>5</v>
      </c>
      <c r="J7" s="49"/>
      <c r="K7" s="50" t="s">
        <v>6</v>
      </c>
      <c r="L7" s="50"/>
      <c r="M7" s="50"/>
      <c r="N7" s="50"/>
      <c r="O7" s="50"/>
      <c r="P7" s="50"/>
    </row>
    <row r="8" spans="1:29" ht="38.25" x14ac:dyDescent="0.25">
      <c r="A8" s="48"/>
      <c r="B8" s="48"/>
      <c r="C8" s="48"/>
      <c r="D8" s="35" t="s">
        <v>22</v>
      </c>
      <c r="E8" s="35" t="s">
        <v>29</v>
      </c>
      <c r="F8" s="35" t="s">
        <v>1</v>
      </c>
      <c r="G8" s="35" t="s">
        <v>23</v>
      </c>
      <c r="H8" s="35" t="s">
        <v>24</v>
      </c>
      <c r="I8" s="27" t="s">
        <v>25</v>
      </c>
      <c r="J8" s="35" t="s">
        <v>10</v>
      </c>
      <c r="K8" s="33" t="s">
        <v>20</v>
      </c>
      <c r="L8" s="23" t="s">
        <v>11</v>
      </c>
      <c r="M8" s="33" t="s">
        <v>21</v>
      </c>
      <c r="N8" s="23" t="s">
        <v>12</v>
      </c>
      <c r="O8" s="33" t="s">
        <v>26</v>
      </c>
      <c r="P8" s="23" t="s">
        <v>13</v>
      </c>
      <c r="Q8" s="6"/>
    </row>
    <row r="9" spans="1:29" x14ac:dyDescent="0.25">
      <c r="A9" s="48"/>
      <c r="B9" s="48"/>
      <c r="C9" s="48"/>
      <c r="D9" s="35">
        <v>1</v>
      </c>
      <c r="E9" s="35">
        <v>2</v>
      </c>
      <c r="F9" s="35">
        <v>3</v>
      </c>
      <c r="G9" s="35">
        <v>4</v>
      </c>
      <c r="H9" s="35">
        <v>5</v>
      </c>
      <c r="I9" s="35">
        <v>6</v>
      </c>
      <c r="J9" s="35">
        <v>7</v>
      </c>
      <c r="K9" s="31">
        <v>8</v>
      </c>
      <c r="L9" s="31">
        <v>9</v>
      </c>
      <c r="M9" s="31">
        <v>10</v>
      </c>
      <c r="N9" s="31">
        <v>11</v>
      </c>
      <c r="O9" s="31">
        <v>12</v>
      </c>
      <c r="P9" s="31">
        <v>13</v>
      </c>
      <c r="Q9" s="13"/>
    </row>
    <row r="10" spans="1:29" ht="77.25" x14ac:dyDescent="0.25">
      <c r="A10" s="39">
        <v>1</v>
      </c>
      <c r="B10" s="40" t="s">
        <v>32</v>
      </c>
      <c r="C10" s="36" t="s">
        <v>33</v>
      </c>
      <c r="D10" s="2">
        <v>20620.5</v>
      </c>
      <c r="E10" s="2">
        <v>51982.5</v>
      </c>
      <c r="F10" s="16">
        <f>D10/E10*100%</f>
        <v>0.39668157553022654</v>
      </c>
      <c r="G10" s="2">
        <v>70794</v>
      </c>
      <c r="H10" s="2">
        <v>18907.900000000001</v>
      </c>
      <c r="I10" s="25">
        <v>50972</v>
      </c>
      <c r="J10" s="44">
        <f>I10/E10</f>
        <v>0.98056076564228345</v>
      </c>
      <c r="K10" s="32">
        <v>65007.5</v>
      </c>
      <c r="L10" s="25">
        <f>(K10/I10)*100</f>
        <v>127.53570587773679</v>
      </c>
      <c r="M10" s="32">
        <v>55987</v>
      </c>
      <c r="N10" s="25">
        <f>(M10/K10)*100</f>
        <v>86.123908779756192</v>
      </c>
      <c r="O10" s="32">
        <v>57322</v>
      </c>
      <c r="P10" s="25">
        <f>(O10/M10)*100</f>
        <v>102.38448211191884</v>
      </c>
      <c r="Q10" s="14"/>
    </row>
    <row r="11" spans="1:29" ht="26.25" x14ac:dyDescent="0.25">
      <c r="A11" s="39">
        <v>2</v>
      </c>
      <c r="B11" s="40" t="s">
        <v>34</v>
      </c>
      <c r="C11" s="36" t="s">
        <v>35</v>
      </c>
      <c r="D11" s="2">
        <v>26400</v>
      </c>
      <c r="E11" s="2">
        <v>26400</v>
      </c>
      <c r="F11" s="16">
        <f t="shared" ref="F11:F17" si="0">D11/E11*100%</f>
        <v>1</v>
      </c>
      <c r="G11" s="2">
        <v>0</v>
      </c>
      <c r="H11" s="2">
        <v>0.4</v>
      </c>
      <c r="I11" s="25">
        <v>0.4</v>
      </c>
      <c r="J11" s="44">
        <f t="shared" ref="J11:J17" si="1">I11/E11</f>
        <v>1.5151515151515153E-5</v>
      </c>
      <c r="K11" s="32">
        <v>0</v>
      </c>
      <c r="L11" s="25">
        <f t="shared" ref="L11:L18" si="2">(K11/I11)*100</f>
        <v>0</v>
      </c>
      <c r="M11" s="32">
        <v>0</v>
      </c>
      <c r="N11" s="25">
        <v>0</v>
      </c>
      <c r="O11" s="32">
        <v>0</v>
      </c>
      <c r="P11" s="25">
        <v>0</v>
      </c>
      <c r="Q11" s="14"/>
    </row>
    <row r="12" spans="1:29" s="9" customFormat="1" ht="102.75" x14ac:dyDescent="0.25">
      <c r="A12" s="39"/>
      <c r="B12" s="40" t="s">
        <v>43</v>
      </c>
      <c r="C12" s="36" t="s">
        <v>42</v>
      </c>
      <c r="D12" s="2">
        <v>6.7</v>
      </c>
      <c r="E12" s="2">
        <v>8.8000000000000007</v>
      </c>
      <c r="F12" s="16">
        <f t="shared" si="0"/>
        <v>0.76136363636363635</v>
      </c>
      <c r="G12" s="2">
        <v>0</v>
      </c>
      <c r="H12" s="2">
        <v>48</v>
      </c>
      <c r="I12" s="25">
        <v>48</v>
      </c>
      <c r="J12" s="44">
        <f t="shared" si="1"/>
        <v>5.4545454545454541</v>
      </c>
      <c r="K12" s="32">
        <v>0</v>
      </c>
      <c r="L12" s="25">
        <f t="shared" si="2"/>
        <v>0</v>
      </c>
      <c r="M12" s="32">
        <v>0</v>
      </c>
      <c r="N12" s="25">
        <v>0</v>
      </c>
      <c r="O12" s="32">
        <v>0</v>
      </c>
      <c r="P12" s="25">
        <v>0</v>
      </c>
      <c r="Q12" s="14"/>
    </row>
    <row r="13" spans="1:29" s="9" customFormat="1" ht="90" x14ac:dyDescent="0.25">
      <c r="A13" s="39"/>
      <c r="B13" s="41" t="s">
        <v>40</v>
      </c>
      <c r="C13" s="42" t="s">
        <v>41</v>
      </c>
      <c r="D13" s="37">
        <v>6</v>
      </c>
      <c r="E13" s="37">
        <v>6</v>
      </c>
      <c r="F13" s="38">
        <f t="shared" si="0"/>
        <v>1</v>
      </c>
      <c r="G13" s="37">
        <v>0</v>
      </c>
      <c r="H13" s="37">
        <v>0</v>
      </c>
      <c r="I13" s="37">
        <v>0</v>
      </c>
      <c r="J13" s="44">
        <f t="shared" si="1"/>
        <v>0</v>
      </c>
      <c r="K13" s="32">
        <v>0</v>
      </c>
      <c r="L13" s="25">
        <v>0</v>
      </c>
      <c r="M13" s="32">
        <v>0</v>
      </c>
      <c r="N13" s="25">
        <v>0</v>
      </c>
      <c r="O13" s="32">
        <v>0</v>
      </c>
      <c r="P13" s="25">
        <v>0</v>
      </c>
      <c r="Q13" s="14"/>
    </row>
    <row r="14" spans="1:29" s="9" customFormat="1" ht="64.5" x14ac:dyDescent="0.25">
      <c r="A14" s="39"/>
      <c r="B14" s="40" t="s">
        <v>44</v>
      </c>
      <c r="C14" s="36" t="s">
        <v>45</v>
      </c>
      <c r="D14" s="2">
        <v>37.700000000000003</v>
      </c>
      <c r="E14" s="2">
        <v>96.3</v>
      </c>
      <c r="F14" s="16">
        <f t="shared" si="0"/>
        <v>0.39148494288681207</v>
      </c>
      <c r="G14" s="2">
        <v>528.9</v>
      </c>
      <c r="H14" s="2">
        <v>29.55</v>
      </c>
      <c r="I14" s="25">
        <v>528.9</v>
      </c>
      <c r="J14" s="44">
        <f t="shared" si="1"/>
        <v>5.4922118380062308</v>
      </c>
      <c r="K14" s="32">
        <v>223.99</v>
      </c>
      <c r="L14" s="25">
        <f t="shared" si="2"/>
        <v>42.350160710909442</v>
      </c>
      <c r="M14" s="32">
        <v>223.99</v>
      </c>
      <c r="N14" s="25">
        <f t="shared" ref="N14:N18" si="3">(M14/K14)*100</f>
        <v>100</v>
      </c>
      <c r="O14" s="32">
        <v>223.99</v>
      </c>
      <c r="P14" s="25">
        <f t="shared" ref="P14:P18" si="4">(O14/M14)*100</f>
        <v>100</v>
      </c>
      <c r="Q14" s="14"/>
    </row>
    <row r="15" spans="1:29" s="9" customFormat="1" ht="77.25" x14ac:dyDescent="0.25">
      <c r="A15" s="39"/>
      <c r="B15" s="40" t="s">
        <v>46</v>
      </c>
      <c r="C15" s="36" t="s">
        <v>47</v>
      </c>
      <c r="D15" s="2">
        <v>0</v>
      </c>
      <c r="E15" s="2">
        <v>24</v>
      </c>
      <c r="F15" s="16">
        <f t="shared" si="0"/>
        <v>0</v>
      </c>
      <c r="G15" s="2">
        <v>5.9</v>
      </c>
      <c r="H15" s="2">
        <v>97.5</v>
      </c>
      <c r="I15" s="25">
        <v>97.5</v>
      </c>
      <c r="J15" s="44">
        <f t="shared" si="1"/>
        <v>4.0625</v>
      </c>
      <c r="K15" s="32">
        <v>11.9</v>
      </c>
      <c r="L15" s="25">
        <f t="shared" si="2"/>
        <v>12.205128205128206</v>
      </c>
      <c r="M15" s="32">
        <v>11.9</v>
      </c>
      <c r="N15" s="25">
        <f t="shared" si="3"/>
        <v>100</v>
      </c>
      <c r="O15" s="32">
        <v>11.9</v>
      </c>
      <c r="P15" s="25">
        <f t="shared" si="4"/>
        <v>100</v>
      </c>
      <c r="Q15" s="14"/>
    </row>
    <row r="16" spans="1:29" ht="128.25" x14ac:dyDescent="0.25">
      <c r="A16" s="39">
        <v>3</v>
      </c>
      <c r="B16" s="41" t="s">
        <v>37</v>
      </c>
      <c r="C16" s="42" t="s">
        <v>36</v>
      </c>
      <c r="D16" s="37">
        <v>90</v>
      </c>
      <c r="E16" s="37">
        <v>140</v>
      </c>
      <c r="F16" s="38">
        <f t="shared" si="0"/>
        <v>0.6428571428571429</v>
      </c>
      <c r="G16" s="37">
        <v>0</v>
      </c>
      <c r="H16" s="37">
        <v>60</v>
      </c>
      <c r="I16" s="37">
        <v>60</v>
      </c>
      <c r="J16" s="44">
        <f t="shared" si="1"/>
        <v>0.42857142857142855</v>
      </c>
      <c r="K16" s="32">
        <v>0</v>
      </c>
      <c r="L16" s="25">
        <f t="shared" si="2"/>
        <v>0</v>
      </c>
      <c r="M16" s="32">
        <v>0</v>
      </c>
      <c r="N16" s="25">
        <v>0</v>
      </c>
      <c r="O16" s="32">
        <v>0</v>
      </c>
      <c r="P16" s="25">
        <v>0</v>
      </c>
      <c r="Q16" s="14"/>
    </row>
    <row r="17" spans="1:20" s="9" customFormat="1" ht="115.5" x14ac:dyDescent="0.25">
      <c r="A17" s="39">
        <v>4</v>
      </c>
      <c r="B17" s="41" t="s">
        <v>38</v>
      </c>
      <c r="C17" s="42" t="s">
        <v>39</v>
      </c>
      <c r="D17" s="37">
        <v>9.6</v>
      </c>
      <c r="E17" s="37">
        <v>17.100000000000001</v>
      </c>
      <c r="F17" s="38">
        <f t="shared" si="0"/>
        <v>0.56140350877192979</v>
      </c>
      <c r="G17" s="37">
        <v>49.1</v>
      </c>
      <c r="H17" s="37">
        <v>10</v>
      </c>
      <c r="I17" s="37">
        <v>49.1</v>
      </c>
      <c r="J17" s="44">
        <f t="shared" si="1"/>
        <v>2.871345029239766</v>
      </c>
      <c r="K17" s="32">
        <v>40</v>
      </c>
      <c r="L17" s="25">
        <f t="shared" si="2"/>
        <v>81.466395112016286</v>
      </c>
      <c r="M17" s="32">
        <v>40</v>
      </c>
      <c r="N17" s="25">
        <f t="shared" si="3"/>
        <v>100</v>
      </c>
      <c r="O17" s="32">
        <v>40</v>
      </c>
      <c r="P17" s="25">
        <f t="shared" si="4"/>
        <v>100</v>
      </c>
      <c r="Q17" s="14"/>
    </row>
    <row r="18" spans="1:20" s="9" customFormat="1" ht="141" x14ac:dyDescent="0.25">
      <c r="A18" s="39" t="s">
        <v>8</v>
      </c>
      <c r="B18" s="41" t="s">
        <v>48</v>
      </c>
      <c r="C18" s="42" t="s">
        <v>49</v>
      </c>
      <c r="D18" s="37">
        <v>0</v>
      </c>
      <c r="E18" s="37">
        <v>0</v>
      </c>
      <c r="F18" s="38">
        <v>0</v>
      </c>
      <c r="G18" s="37">
        <v>45</v>
      </c>
      <c r="H18" s="37">
        <v>0</v>
      </c>
      <c r="I18" s="37">
        <v>45</v>
      </c>
      <c r="J18" s="44">
        <v>0</v>
      </c>
      <c r="K18" s="32">
        <v>45.2</v>
      </c>
      <c r="L18" s="25">
        <f t="shared" si="2"/>
        <v>100.44444444444444</v>
      </c>
      <c r="M18" s="32">
        <v>45.2</v>
      </c>
      <c r="N18" s="25">
        <f t="shared" si="3"/>
        <v>100</v>
      </c>
      <c r="O18" s="32">
        <v>45.2</v>
      </c>
      <c r="P18" s="25">
        <f t="shared" si="4"/>
        <v>100</v>
      </c>
      <c r="Q18" s="14"/>
    </row>
    <row r="19" spans="1:20" s="9" customFormat="1" ht="204.75" x14ac:dyDescent="0.25">
      <c r="A19" s="39"/>
      <c r="B19" s="41" t="s">
        <v>52</v>
      </c>
      <c r="C19" s="42" t="s">
        <v>53</v>
      </c>
      <c r="D19" s="37">
        <v>0</v>
      </c>
      <c r="E19" s="37">
        <f>-200</f>
        <v>-200</v>
      </c>
      <c r="F19" s="38">
        <v>0</v>
      </c>
      <c r="G19" s="37">
        <v>0</v>
      </c>
      <c r="H19" s="37">
        <v>0</v>
      </c>
      <c r="I19" s="37">
        <v>0</v>
      </c>
      <c r="J19" s="44">
        <v>0</v>
      </c>
      <c r="K19" s="32">
        <v>0</v>
      </c>
      <c r="L19" s="25">
        <v>0</v>
      </c>
      <c r="M19" s="32">
        <v>0</v>
      </c>
      <c r="N19" s="25">
        <v>0</v>
      </c>
      <c r="O19" s="32">
        <v>0</v>
      </c>
      <c r="P19" s="25">
        <v>0</v>
      </c>
      <c r="Q19" s="14"/>
    </row>
    <row r="20" spans="1:20" x14ac:dyDescent="0.25">
      <c r="A20" s="54" t="s">
        <v>3</v>
      </c>
      <c r="B20" s="55"/>
      <c r="C20" s="56"/>
      <c r="D20" s="5">
        <f>SUM(D10:D19)</f>
        <v>47170.499999999993</v>
      </c>
      <c r="E20" s="5">
        <f>SUM(E10:E19)</f>
        <v>78474.700000000012</v>
      </c>
      <c r="F20" s="17"/>
      <c r="G20" s="4">
        <f>SUM(G10:G19)</f>
        <v>71422.899999999994</v>
      </c>
      <c r="H20" s="4">
        <f>SUM(H10:H19)</f>
        <v>19153.350000000002</v>
      </c>
      <c r="I20" s="4">
        <f>SUM(I10:I19)</f>
        <v>51800.9</v>
      </c>
      <c r="J20" s="4"/>
      <c r="K20" s="4">
        <f>SUM(K10:K19)</f>
        <v>65328.59</v>
      </c>
      <c r="L20" s="4"/>
      <c r="M20" s="4">
        <f>SUM(M10:M19)</f>
        <v>56308.09</v>
      </c>
      <c r="N20" s="4"/>
      <c r="O20" s="4">
        <f>SUM(O10:O19)</f>
        <v>57643.09</v>
      </c>
      <c r="P20" s="4"/>
      <c r="Q20" s="15"/>
    </row>
    <row r="21" spans="1:20" ht="122.25" customHeight="1" x14ac:dyDescent="0.25">
      <c r="A21" s="57" t="s">
        <v>27</v>
      </c>
      <c r="B21" s="57"/>
      <c r="C21" s="43"/>
      <c r="D21" s="43"/>
      <c r="E21" s="43"/>
      <c r="F21" s="43"/>
      <c r="G21" s="43"/>
      <c r="H21" s="43"/>
      <c r="I21" s="43"/>
      <c r="J21" s="43"/>
      <c r="K21" s="34"/>
      <c r="L21" s="34"/>
      <c r="M21" s="34"/>
      <c r="N21" s="34"/>
      <c r="O21" s="34"/>
      <c r="P21" s="34"/>
      <c r="Q21" s="7"/>
      <c r="R21" s="7"/>
      <c r="S21" s="7"/>
      <c r="T21" s="7"/>
    </row>
    <row r="22" spans="1:20" s="9" customFormat="1" ht="16.5" customHeight="1" x14ac:dyDescent="0.25">
      <c r="A22" s="28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/>
      <c r="R22" s="7"/>
      <c r="S22" s="7"/>
      <c r="T22" s="7"/>
    </row>
    <row r="23" spans="1:20" x14ac:dyDescent="0.25">
      <c r="B23" s="3"/>
      <c r="C23" s="3"/>
      <c r="D23" s="8"/>
      <c r="E23" s="8"/>
      <c r="F23" s="8"/>
      <c r="G23" s="11"/>
      <c r="H23" s="8"/>
      <c r="I23" s="8"/>
      <c r="K23" s="8"/>
      <c r="L23" s="24"/>
      <c r="M23" s="8"/>
      <c r="N23" s="24"/>
      <c r="O23" s="8"/>
      <c r="P23" s="8"/>
    </row>
    <row r="24" spans="1:20" s="9" customFormat="1" x14ac:dyDescent="0.25">
      <c r="A24" s="29"/>
      <c r="B24" s="45" t="s">
        <v>31</v>
      </c>
      <c r="C24" s="45"/>
      <c r="D24" s="45"/>
      <c r="E24" s="45"/>
      <c r="F24" s="45"/>
      <c r="G24" s="45"/>
    </row>
    <row r="25" spans="1:20" s="9" customFormat="1" x14ac:dyDescent="0.25">
      <c r="A25" s="29"/>
      <c r="B25" s="45" t="s">
        <v>17</v>
      </c>
      <c r="C25" s="45"/>
      <c r="D25" s="45"/>
      <c r="E25" s="45"/>
      <c r="F25" s="45"/>
      <c r="G25" s="45"/>
    </row>
    <row r="26" spans="1:20" s="9" customFormat="1" x14ac:dyDescent="0.25">
      <c r="B26" s="29"/>
      <c r="C26" s="30"/>
      <c r="D26" s="29"/>
      <c r="E26" s="29"/>
      <c r="F26" s="29"/>
      <c r="G26" s="29"/>
    </row>
    <row r="27" spans="1:20" s="9" customFormat="1" x14ac:dyDescent="0.25">
      <c r="B27" s="29" t="s">
        <v>28</v>
      </c>
      <c r="C27" s="30"/>
      <c r="D27" s="29"/>
      <c r="E27" s="29"/>
      <c r="F27" s="29"/>
      <c r="G27" s="29"/>
    </row>
    <row r="28" spans="1:20" s="9" customFormat="1" x14ac:dyDescent="0.25">
      <c r="B28" s="29"/>
      <c r="C28" s="30"/>
      <c r="D28" s="29"/>
      <c r="E28" s="29"/>
      <c r="F28" s="29"/>
      <c r="G28" s="29"/>
    </row>
    <row r="29" spans="1:20" s="9" customFormat="1" x14ac:dyDescent="0.25">
      <c r="B29" s="45" t="s">
        <v>51</v>
      </c>
      <c r="C29" s="45"/>
      <c r="D29" s="45"/>
      <c r="E29" s="45"/>
      <c r="F29" s="45"/>
      <c r="G29" s="45"/>
    </row>
    <row r="30" spans="1:20" s="9" customFormat="1" x14ac:dyDescent="0.25">
      <c r="B30" s="45" t="s">
        <v>18</v>
      </c>
      <c r="C30" s="45"/>
      <c r="D30" s="45"/>
      <c r="E30" s="45"/>
      <c r="F30" s="45"/>
      <c r="G30" s="45"/>
    </row>
    <row r="31" spans="1:20" s="9" customFormat="1" x14ac:dyDescent="0.25">
      <c r="B31" s="29"/>
      <c r="C31" s="30"/>
      <c r="D31" s="29"/>
      <c r="E31" s="29"/>
      <c r="F31" s="29"/>
      <c r="G31" s="29"/>
    </row>
    <row r="32" spans="1:20" s="9" customFormat="1" x14ac:dyDescent="0.25">
      <c r="B32" s="29" t="s">
        <v>19</v>
      </c>
      <c r="C32" s="30" t="s">
        <v>50</v>
      </c>
      <c r="D32" s="29"/>
      <c r="E32" s="29"/>
      <c r="F32" s="29"/>
      <c r="G32" s="29"/>
    </row>
    <row r="33" s="9" customFormat="1" x14ac:dyDescent="0.25"/>
  </sheetData>
  <mergeCells count="16">
    <mergeCell ref="B29:G29"/>
    <mergeCell ref="B30:G30"/>
    <mergeCell ref="A2:P2"/>
    <mergeCell ref="B4:P4"/>
    <mergeCell ref="B7:B9"/>
    <mergeCell ref="C7:C9"/>
    <mergeCell ref="D7:H7"/>
    <mergeCell ref="I7:J7"/>
    <mergeCell ref="K7:P7"/>
    <mergeCell ref="B5:O5"/>
    <mergeCell ref="N6:P6"/>
    <mergeCell ref="A20:C20"/>
    <mergeCell ref="A7:A9"/>
    <mergeCell ref="B24:G24"/>
    <mergeCell ref="B25:G25"/>
    <mergeCell ref="A21:B21"/>
  </mergeCells>
  <pageMargins left="0.31496062992125984" right="0.31496062992125984" top="0.74803149606299213" bottom="0.74803149606299213" header="0.31496062992125984" footer="0.31496062992125984"/>
  <pageSetup paperSize="9" scale="54" fitToHeight="2" orientation="landscape" r:id="rId1"/>
  <rowBreaks count="1" manualBreakCount="1">
    <brk id="16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неналоговые и гос.пошлина</vt:lpstr>
      <vt:lpstr>'неналоговые и гос.пошлина'!Заголовки_для_печати</vt:lpstr>
      <vt:lpstr>'неналоговые и гос.пошлина'!Область_печати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Кейль Евгения Викторовна</cp:lastModifiedBy>
  <cp:lastPrinted>2025-06-24T09:09:48Z</cp:lastPrinted>
  <dcterms:created xsi:type="dcterms:W3CDTF">2013-05-28T06:20:25Z</dcterms:created>
  <dcterms:modified xsi:type="dcterms:W3CDTF">2025-06-24T09:14:57Z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